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3-2024\PROPOSICIONES DE COMISIÓN\Proposición No. 053 de marzo 06 de 2024\Respuestas Supernotariado y registro\"/>
    </mc:Choice>
  </mc:AlternateContent>
  <bookViews>
    <workbookView xWindow="0" yWindow="0" windowWidth="23040" windowHeight="9192"/>
  </bookViews>
  <sheets>
    <sheet name="ejecucion a nivel de decreto " sheetId="1" r:id="rId1"/>
  </sheets>
  <calcPr calcId="162913"/>
</workbook>
</file>

<file path=xl/calcChain.xml><?xml version="1.0" encoding="utf-8"?>
<calcChain xmlns="http://schemas.openxmlformats.org/spreadsheetml/2006/main">
  <c r="F39" i="1" l="1"/>
  <c r="E39" i="1"/>
  <c r="P38" i="1" l="1"/>
  <c r="O38" i="1"/>
  <c r="M38" i="1"/>
  <c r="K38" i="1"/>
  <c r="J38" i="1"/>
  <c r="J39" i="1" s="1"/>
  <c r="I38" i="1"/>
  <c r="I39" i="1" s="1"/>
  <c r="H38" i="1"/>
  <c r="H39" i="1" s="1"/>
  <c r="G38" i="1"/>
  <c r="L38" i="1" s="1"/>
  <c r="D38" i="1"/>
  <c r="I30" i="1"/>
  <c r="H30" i="1"/>
  <c r="E29" i="1"/>
  <c r="F29" i="1"/>
  <c r="G29" i="1"/>
  <c r="G30" i="1" s="1"/>
  <c r="H29" i="1"/>
  <c r="I29" i="1"/>
  <c r="J29" i="1"/>
  <c r="J30" i="1" s="1"/>
  <c r="K29" i="1"/>
  <c r="L29" i="1" s="1"/>
  <c r="M29" i="1"/>
  <c r="N29" i="1" s="1"/>
  <c r="O29" i="1"/>
  <c r="O30" i="1" s="1"/>
  <c r="O39" i="1" s="1"/>
  <c r="P29" i="1"/>
  <c r="P30" i="1" s="1"/>
  <c r="P39" i="1" s="1"/>
  <c r="Q29" i="1"/>
  <c r="D29" i="1"/>
  <c r="D30" i="1" s="1"/>
  <c r="D39" i="1" s="1"/>
  <c r="P26" i="1"/>
  <c r="O26" i="1"/>
  <c r="M26" i="1"/>
  <c r="N26" i="1" s="1"/>
  <c r="K26" i="1"/>
  <c r="J26" i="1"/>
  <c r="I26" i="1"/>
  <c r="H26" i="1"/>
  <c r="G26" i="1"/>
  <c r="D26" i="1"/>
  <c r="E16" i="1"/>
  <c r="F16" i="1"/>
  <c r="G16" i="1"/>
  <c r="H16" i="1"/>
  <c r="I16" i="1"/>
  <c r="J16" i="1"/>
  <c r="K16" i="1"/>
  <c r="L16" i="1" s="1"/>
  <c r="M16" i="1"/>
  <c r="N16" i="1" s="1"/>
  <c r="O16" i="1"/>
  <c r="P16" i="1"/>
  <c r="D16" i="1"/>
  <c r="N6" i="1"/>
  <c r="N7" i="1"/>
  <c r="N8" i="1"/>
  <c r="N9" i="1"/>
  <c r="N10" i="1"/>
  <c r="N11" i="1"/>
  <c r="N12" i="1"/>
  <c r="N14" i="1"/>
  <c r="N15" i="1"/>
  <c r="N17" i="1"/>
  <c r="N18" i="1"/>
  <c r="N19" i="1"/>
  <c r="N20" i="1"/>
  <c r="N21" i="1"/>
  <c r="N22" i="1"/>
  <c r="N23" i="1"/>
  <c r="N24" i="1"/>
  <c r="N25" i="1"/>
  <c r="N27" i="1"/>
  <c r="N28" i="1"/>
  <c r="N31" i="1"/>
  <c r="N32" i="1"/>
  <c r="N33" i="1"/>
  <c r="N34" i="1"/>
  <c r="N35" i="1"/>
  <c r="N36" i="1"/>
  <c r="N37" i="1"/>
  <c r="N5" i="1"/>
  <c r="L6" i="1"/>
  <c r="L7" i="1"/>
  <c r="L8" i="1"/>
  <c r="L9" i="1"/>
  <c r="L10" i="1"/>
  <c r="L11" i="1"/>
  <c r="L12" i="1"/>
  <c r="L14" i="1"/>
  <c r="L15" i="1"/>
  <c r="L17" i="1"/>
  <c r="L18" i="1"/>
  <c r="L19" i="1"/>
  <c r="L20" i="1"/>
  <c r="L21" i="1"/>
  <c r="L22" i="1"/>
  <c r="L23" i="1"/>
  <c r="L24" i="1"/>
  <c r="L25" i="1"/>
  <c r="L27" i="1"/>
  <c r="L28" i="1"/>
  <c r="L31" i="1"/>
  <c r="L32" i="1"/>
  <c r="L33" i="1"/>
  <c r="L34" i="1"/>
  <c r="L35" i="1"/>
  <c r="L36" i="1"/>
  <c r="L37" i="1"/>
  <c r="L5" i="1"/>
  <c r="P13" i="1"/>
  <c r="O13" i="1"/>
  <c r="M13" i="1"/>
  <c r="N13" i="1" s="1"/>
  <c r="K13" i="1"/>
  <c r="L13" i="1" s="1"/>
  <c r="J13" i="1"/>
  <c r="I13" i="1"/>
  <c r="H13" i="1"/>
  <c r="G13" i="1"/>
  <c r="F13" i="1"/>
  <c r="E13" i="1"/>
  <c r="D13" i="1"/>
  <c r="K30" i="1" l="1"/>
  <c r="L30" i="1" s="1"/>
  <c r="G39" i="1"/>
  <c r="N38" i="1"/>
  <c r="M30" i="1"/>
  <c r="L26" i="1"/>
  <c r="N30" i="1" l="1"/>
  <c r="M39" i="1"/>
  <c r="N39" i="1" s="1"/>
  <c r="K39" i="1"/>
  <c r="L39" i="1" s="1"/>
</calcChain>
</file>

<file path=xl/sharedStrings.xml><?xml version="1.0" encoding="utf-8"?>
<sst xmlns="http://schemas.openxmlformats.org/spreadsheetml/2006/main" count="150" uniqueCount="76">
  <si>
    <t>Año Fiscal:</t>
  </si>
  <si>
    <t/>
  </si>
  <si>
    <t>Vigencia:</t>
  </si>
  <si>
    <t>Actual</t>
  </si>
  <si>
    <t>Periodo:</t>
  </si>
  <si>
    <t>RUBRO</t>
  </si>
  <si>
    <t>REC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</si>
  <si>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</si>
  <si>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</si>
  <si>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</si>
  <si>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</si>
  <si>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</si>
  <si>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</si>
  <si>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</si>
  <si>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</si>
  <si>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</si>
  <si>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</si>
  <si>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</si>
  <si>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</si>
  <si>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A-01-01-01</t>
  </si>
  <si>
    <t>20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</si>
  <si>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</si>
  <si>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</si>
  <si>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</si>
  <si>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</si>
  <si>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</si>
  <si>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A-01-01-04</t>
  </si>
  <si>
    <t>OTROS GASTOS DE PERSONAL - DISTRIBUCIÓN PREVIO CONCEPTO DGPPN</t>
  </si>
  <si>
    <t>A-01-02-01</t>
  </si>
  <si>
    <t>A-01-02-02</t>
  </si>
  <si>
    <t>A-01-02-03</t>
  </si>
  <si>
    <t>A-01-02-04</t>
  </si>
  <si>
    <t>A-02</t>
  </si>
  <si>
    <t>ADQUISICIÓN DE BIENES  Y SERVICIOS</t>
  </si>
  <si>
    <t>26</t>
  </si>
  <si>
    <t>A-03-03-01-054</t>
  </si>
  <si>
    <t>FONDO PARA LOS NOTARIOS DE INSUFICIENTES INGRESOS. DECRETO 1672 DE 1997</t>
  </si>
  <si>
    <t>A-03-03-01-999</t>
  </si>
  <si>
    <t>OTRAS TRANSFERENCIAS - DISTRIBUCIÓN PREVIO CONCEPTO DGPPN</t>
  </si>
  <si>
    <t>A-03-04-02-001</t>
  </si>
  <si>
    <t>MESADAS PENSIONALES (DE PENSIONES)</t>
  </si>
  <si>
    <t>A-03-04-02-004</t>
  </si>
  <si>
    <t>BONOS PENSIONALES (DE PENSIONES)</t>
  </si>
  <si>
    <t>A-03-04-02-012</t>
  </si>
  <si>
    <t>INCAPACIDADES Y LICENCIAS DE MATERNIDAD Y PATERNIDAD (NO DE PENSIONES)</t>
  </si>
  <si>
    <t>A-03-04-02-014</t>
  </si>
  <si>
    <t>AUXILIO FUNERARIO (NO DE PENSIONES)</t>
  </si>
  <si>
    <t>A-03-04-02-089</t>
  </si>
  <si>
    <t>PRESTACIONES ECONÓMICAS FONPRENOR - LEY 1668 DE 1997 (OTRAS PRESTACIONES DE JUBILACIÓN)</t>
  </si>
  <si>
    <t>A-03-10</t>
  </si>
  <si>
    <t>SENTENCIAS Y CONCILIACIONES</t>
  </si>
  <si>
    <t>21</t>
  </si>
  <si>
    <t>A-08-01</t>
  </si>
  <si>
    <t>IMPUESTOS</t>
  </si>
  <si>
    <t>A-08-04-01</t>
  </si>
  <si>
    <t>CUOTA DE FISCALIZACIÓN Y AUDITAJE</t>
  </si>
  <si>
    <t>C-1204-0800-3-10306A</t>
  </si>
  <si>
    <t>1. ORDENAMIENTO DEL TERRITORIO ALREDEDOR DEL AGUA Y JUSTICIA AMBIENTAL / A. ACCESO Y FORMALIZACIÓN DE LA PROPIEDAD</t>
  </si>
  <si>
    <t>C-1209-0800-15-10305B</t>
  </si>
  <si>
    <t>14</t>
  </si>
  <si>
    <t>1. ORDENAMIENTO DEL TERRITORIO ALREDEDOR DEL AGUA Y JUSTICIA AMBIENTAL / B. ACTUALIZACIÓN CATASTRAL MULTIPROPÓSITO</t>
  </si>
  <si>
    <t>C-1209-0800-17-53105B</t>
  </si>
  <si>
    <t>5. CONVERGENCIA REGIONAL / B. ENTIDADES PÚBLICAS TERRITORIALES Y NACIONALES FORTALECIDAS</t>
  </si>
  <si>
    <t>C-1299-0800-8-10305C</t>
  </si>
  <si>
    <t>1. ORDENAMIENTO DEL TERRITORIO ALREDEDOR DEL AGUA Y JUSTICIA AMBIENTAL / C. SISTEMA DE ADMINISTRACIÓN DEL TERRITORIO (SAT)</t>
  </si>
  <si>
    <t>C-1299-0800-9-10305C</t>
  </si>
  <si>
    <t>C-1299-0800-10-53105B</t>
  </si>
  <si>
    <t xml:space="preserve">GASTOS DE PERSONAL </t>
  </si>
  <si>
    <t>OBLIG/ APR VIG</t>
  </si>
  <si>
    <t>COMP/APROP VIG</t>
  </si>
  <si>
    <t xml:space="preserve">ADQUISICION DE BIENES Y SERVICIOS </t>
  </si>
  <si>
    <t xml:space="preserve">TRANSFERENCIAS CORRIENTES </t>
  </si>
  <si>
    <t xml:space="preserve">GASTOS DE FUNCIONAMIENTO </t>
  </si>
  <si>
    <t xml:space="preserve">GASTOS DE INVERSION </t>
  </si>
  <si>
    <t>Marzo 13 2024</t>
  </si>
  <si>
    <t xml:space="preserve">GASTOS POR TRIBUTOS, MULTAS, SANCIONES  E INTERESES DE MORA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</si>
</sst>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11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8"/>
      <name val="Arial Narrow"/>
      <family val="2"/>
    </font>
    <font>
      <b/>
      <sz val="10"/>
      <color rgb="FF000000"/>
      <name val="Arial Narrow"/>
      <family val="2"/>
    </font>
    <font>
      <b/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b/>
      <sz val="14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 applyFont="1" applyFill="1" applyBorder="1"/>
    <xf numFmtId="0" fontId="2" fillId="0" borderId="2" xfId="0" applyNumberFormat="1" applyFont="1" applyFill="1" applyBorder="1" applyAlignment="1">
      <alignment vertical="center" wrapText="1" readingOrder="1"/>
    </xf>
    <xf numFmtId="0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left" vertical="center" wrapText="1" readingOrder="1"/>
    </xf>
    <xf numFmtId="164" fontId="2" fillId="0" borderId="2" xfId="0" applyNumberFormat="1" applyFont="1" applyFill="1" applyBorder="1" applyAlignment="1">
      <alignment horizontal="right" vertical="center" wrapText="1" readingOrder="1"/>
    </xf>
    <xf numFmtId="0" fontId="3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/>
    <xf numFmtId="0" fontId="5" fillId="0" borderId="2" xfId="0" applyNumberFormat="1" applyFont="1" applyFill="1" applyBorder="1" applyAlignment="1">
      <alignment vertical="center" wrapText="1" readingOrder="1"/>
    </xf>
    <xf numFmtId="0" fontId="5" fillId="0" borderId="2" xfId="0" applyNumberFormat="1" applyFont="1" applyFill="1" applyBorder="1" applyAlignment="1">
      <alignment horizontal="center" vertical="center" wrapText="1" readingOrder="1"/>
    </xf>
    <xf numFmtId="0" fontId="5" fillId="0" borderId="2" xfId="0" applyNumberFormat="1" applyFont="1" applyFill="1" applyBorder="1" applyAlignment="1">
      <alignment horizontal="left" vertical="center" wrapText="1" readingOrder="1"/>
    </xf>
    <xf numFmtId="164" fontId="5" fillId="0" borderId="2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/>
    <xf numFmtId="10" fontId="2" fillId="0" borderId="2" xfId="1" applyNumberFormat="1" applyFont="1" applyFill="1" applyBorder="1" applyAlignment="1">
      <alignment horizontal="right" vertical="center" wrapText="1" readingOrder="1"/>
    </xf>
    <xf numFmtId="164" fontId="5" fillId="2" borderId="2" xfId="0" applyNumberFormat="1" applyFont="1" applyFill="1" applyBorder="1" applyAlignment="1">
      <alignment horizontal="right" vertical="center" wrapText="1" readingOrder="1"/>
    </xf>
    <xf numFmtId="0" fontId="6" fillId="2" borderId="0" xfId="0" applyFont="1" applyFill="1" applyBorder="1"/>
    <xf numFmtId="10" fontId="5" fillId="2" borderId="2" xfId="1" applyNumberFormat="1" applyFont="1" applyFill="1" applyBorder="1" applyAlignment="1">
      <alignment horizontal="right" vertical="center" wrapText="1" readingOrder="1"/>
    </xf>
    <xf numFmtId="164" fontId="3" fillId="0" borderId="2" xfId="0" applyNumberFormat="1" applyFont="1" applyFill="1" applyBorder="1" applyAlignment="1">
      <alignment horizontal="right" vertical="center" wrapText="1" readingOrder="1"/>
    </xf>
    <xf numFmtId="10" fontId="3" fillId="0" borderId="2" xfId="1" applyNumberFormat="1" applyFont="1" applyFill="1" applyBorder="1" applyAlignment="1">
      <alignment horizontal="right" vertical="center" wrapText="1" readingOrder="1"/>
    </xf>
    <xf numFmtId="10" fontId="5" fillId="0" borderId="2" xfId="1" applyNumberFormat="1" applyFont="1" applyFill="1" applyBorder="1" applyAlignment="1">
      <alignment horizontal="right" vertical="center" wrapText="1" readingOrder="1"/>
    </xf>
    <xf numFmtId="10" fontId="3" fillId="2" borderId="2" xfId="1" applyNumberFormat="1" applyFont="1" applyFill="1" applyBorder="1" applyAlignment="1">
      <alignment horizontal="right" vertical="center" wrapText="1" readingOrder="1"/>
    </xf>
    <xf numFmtId="164" fontId="5" fillId="2" borderId="0" xfId="0" applyNumberFormat="1" applyFont="1" applyFill="1" applyBorder="1" applyAlignment="1">
      <alignment horizontal="right" vertical="center" wrapText="1" readingOrder="1"/>
    </xf>
    <xf numFmtId="7" fontId="5" fillId="0" borderId="2" xfId="0" applyNumberFormat="1" applyFont="1" applyFill="1" applyBorder="1" applyAlignment="1">
      <alignment horizontal="right" vertical="center" wrapText="1" readingOrder="1"/>
    </xf>
    <xf numFmtId="0" fontId="3" fillId="2" borderId="2" xfId="0" applyNumberFormat="1" applyFont="1" applyFill="1" applyBorder="1" applyAlignment="1">
      <alignment horizontal="center" vertical="center" wrapText="1" readingOrder="1"/>
    </xf>
    <xf numFmtId="0" fontId="7" fillId="0" borderId="0" xfId="0" applyNumberFormat="1" applyFont="1" applyFill="1" applyBorder="1" applyAlignment="1">
      <alignment horizontal="center" vertical="center" wrapText="1" readingOrder="1"/>
    </xf>
    <xf numFmtId="0" fontId="7" fillId="2" borderId="2" xfId="0" applyNumberFormat="1" applyFont="1" applyFill="1" applyBorder="1" applyAlignment="1">
      <alignment horizontal="center" vertical="center" wrapText="1" readingOrder="1"/>
    </xf>
    <xf numFmtId="164" fontId="8" fillId="0" borderId="2" xfId="0" applyNumberFormat="1" applyFont="1" applyFill="1" applyBorder="1" applyAlignment="1">
      <alignment horizontal="right" vertical="center" wrapText="1" readingOrder="1"/>
    </xf>
    <xf numFmtId="164" fontId="9" fillId="2" borderId="2" xfId="0" applyNumberFormat="1" applyFont="1" applyFill="1" applyBorder="1" applyAlignment="1">
      <alignment horizontal="right" vertical="center" wrapText="1" readingOrder="1"/>
    </xf>
    <xf numFmtId="164" fontId="9" fillId="0" borderId="2" xfId="0" applyNumberFormat="1" applyFont="1" applyFill="1" applyBorder="1" applyAlignment="1">
      <alignment horizontal="right" vertical="center" wrapText="1" readingOrder="1"/>
    </xf>
    <xf numFmtId="7" fontId="9" fillId="0" borderId="2" xfId="0" applyNumberFormat="1" applyFont="1" applyFill="1" applyBorder="1" applyAlignment="1">
      <alignment horizontal="right" vertical="center" wrapText="1" readingOrder="1"/>
    </xf>
    <xf numFmtId="0" fontId="8" fillId="0" borderId="0" xfId="0" applyFont="1" applyFill="1" applyBorder="1"/>
    <xf numFmtId="0" fontId="10" fillId="0" borderId="3" xfId="0" applyNumberFormat="1" applyFont="1" applyFill="1" applyBorder="1" applyAlignment="1">
      <alignment horizontal="center" vertical="center" wrapText="1" readingOrder="1"/>
    </xf>
    <xf numFmtId="0" fontId="5" fillId="0" borderId="4" xfId="0" applyNumberFormat="1" applyFont="1" applyFill="1" applyBorder="1" applyAlignment="1">
      <alignment horizontal="center" vertical="center" readingOrder="1"/>
    </xf>
    <xf numFmtId="0" fontId="5" fillId="0" borderId="5" xfId="0" applyNumberFormat="1" applyFont="1" applyFill="1" applyBorder="1" applyAlignment="1">
      <alignment horizontal="center" vertical="center" readingOrder="1"/>
    </xf>
    <xf numFmtId="0" fontId="5" fillId="0" borderId="6" xfId="0" applyNumberFormat="1" applyFont="1" applyFill="1" applyBorder="1" applyAlignment="1">
      <alignment horizontal="center" vertical="center" readingOrder="1"/>
    </xf>
    <xf numFmtId="0" fontId="5" fillId="2" borderId="4" xfId="0" applyNumberFormat="1" applyFont="1" applyFill="1" applyBorder="1" applyAlignment="1">
      <alignment horizontal="center" vertical="center" readingOrder="1"/>
    </xf>
    <xf numFmtId="0" fontId="5" fillId="2" borderId="5" xfId="0" applyNumberFormat="1" applyFont="1" applyFill="1" applyBorder="1" applyAlignment="1">
      <alignment horizontal="center" vertical="center" readingOrder="1"/>
    </xf>
    <xf numFmtId="0" fontId="5" fillId="2" borderId="6" xfId="0" applyNumberFormat="1" applyFont="1" applyFill="1" applyBorder="1" applyAlignment="1">
      <alignment horizontal="center" vertical="center" readingOrder="1"/>
    </xf>
    <xf numFmtId="0" fontId="5" fillId="2" borderId="4" xfId="0" applyNumberFormat="1" applyFont="1" applyFill="1" applyBorder="1" applyAlignment="1">
      <alignment horizontal="center" vertical="center" wrapText="1" readingOrder="1"/>
    </xf>
    <xf numFmtId="0" fontId="5" fillId="2" borderId="5" xfId="0" applyNumberFormat="1" applyFont="1" applyFill="1" applyBorder="1" applyAlignment="1">
      <alignment horizontal="center" vertical="center" wrapText="1" readingOrder="1"/>
    </xf>
    <xf numFmtId="0" fontId="5" fillId="2" borderId="6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tabSelected="1" workbookViewId="0">
      <selection activeCell="F7" sqref="F7"/>
    </sheetView>
  </sheetViews>
  <sheetFormatPr baseColWidth="10" defaultColWidth="11.44140625" defaultRowHeight="10.199999999999999" x14ac:dyDescent="0.2"/>
  <cols>
    <col min="1" max="1" width="8.6640625" style="7" customWidth="1"/>
    <col min="2" max="2" width="5.109375" style="7" customWidth="1"/>
    <col min="3" max="3" width="27.5546875" style="7" customWidth="1"/>
    <col min="4" max="4" width="16.44140625" style="7" customWidth="1"/>
    <col min="5" max="5" width="15.88671875" style="7" customWidth="1"/>
    <col min="6" max="6" width="12" style="7" bestFit="1" customWidth="1"/>
    <col min="7" max="7" width="16" style="7" customWidth="1"/>
    <col min="8" max="9" width="15.88671875" style="7" customWidth="1"/>
    <col min="10" max="10" width="16" style="7" customWidth="1"/>
    <col min="11" max="11" width="15.88671875" style="30" customWidth="1"/>
    <col min="12" max="12" width="6.6640625" style="7" customWidth="1"/>
    <col min="13" max="13" width="15.44140625" style="7" customWidth="1"/>
    <col min="14" max="14" width="6.5546875" style="7" customWidth="1"/>
    <col min="15" max="15" width="14.88671875" style="7" customWidth="1"/>
    <col min="16" max="16" width="15.33203125" style="7" customWidth="1"/>
    <col min="17" max="17" width="0.44140625" style="7" customWidth="1"/>
    <col min="18" max="18" width="6.44140625" style="7" customWidth="1"/>
    <col min="19" max="16384" width="11.44140625" style="7"/>
  </cols>
  <sheetData>
    <row r="1" spans="1:16" x14ac:dyDescent="0.2">
      <c r="A1" s="5" t="s">
        <v>1</v>
      </c>
      <c r="B1" s="5" t="s">
        <v>1</v>
      </c>
      <c r="C1" s="6" t="s">
        <v>0</v>
      </c>
      <c r="D1" s="6">
        <v>2024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24" t="s">
        <v>1</v>
      </c>
      <c r="L1" s="5"/>
      <c r="M1" s="5" t="s">
        <v>1</v>
      </c>
      <c r="N1" s="5"/>
      <c r="O1" s="5" t="s">
        <v>1</v>
      </c>
      <c r="P1" s="5" t="s">
        <v>1</v>
      </c>
    </row>
    <row r="2" spans="1:16" x14ac:dyDescent="0.2">
      <c r="A2" s="5" t="s">
        <v>1</v>
      </c>
      <c r="B2" s="5" t="s">
        <v>1</v>
      </c>
      <c r="C2" s="6" t="s">
        <v>2</v>
      </c>
      <c r="D2" s="6" t="s">
        <v>3</v>
      </c>
      <c r="E2" s="5" t="s">
        <v>1</v>
      </c>
      <c r="F2" s="5" t="s">
        <v>1</v>
      </c>
      <c r="G2" s="5" t="s">
        <v>1</v>
      </c>
      <c r="H2" s="5" t="s">
        <v>1</v>
      </c>
      <c r="I2" s="5" t="s">
        <v>1</v>
      </c>
      <c r="J2" s="5" t="s">
        <v>1</v>
      </c>
      <c r="K2" s="24" t="s">
        <v>1</v>
      </c>
      <c r="L2" s="5"/>
      <c r="M2" s="5" t="s">
        <v>1</v>
      </c>
      <c r="N2" s="5"/>
      <c r="O2" s="5" t="s">
        <v>1</v>
      </c>
      <c r="P2" s="5" t="s">
        <v>1</v>
      </c>
    </row>
    <row r="3" spans="1:16" ht="18" x14ac:dyDescent="0.2">
      <c r="A3" s="5" t="s">
        <v>1</v>
      </c>
      <c r="B3" s="5" t="s">
        <v>1</v>
      </c>
      <c r="C3" s="31" t="s">
        <v>4</v>
      </c>
      <c r="D3" s="31" t="s">
        <v>74</v>
      </c>
      <c r="E3" s="5" t="s">
        <v>1</v>
      </c>
      <c r="F3" s="5" t="s">
        <v>1</v>
      </c>
      <c r="G3" s="5" t="s">
        <v>1</v>
      </c>
      <c r="H3" s="5" t="s">
        <v>1</v>
      </c>
      <c r="I3" s="5" t="s">
        <v>1</v>
      </c>
      <c r="J3" s="5" t="s">
        <v>1</v>
      </c>
      <c r="K3" s="24" t="s">
        <v>1</v>
      </c>
      <c r="L3" s="5"/>
      <c r="M3" s="5" t="s">
        <v>1</v>
      </c>
      <c r="N3" s="5"/>
      <c r="O3" s="5" t="s">
        <v>1</v>
      </c>
      <c r="P3" s="5" t="s">
        <v>1</v>
      </c>
    </row>
    <row r="4" spans="1:16" ht="24.75" customHeight="1" x14ac:dyDescent="0.2">
      <c r="A4" s="23" t="s">
        <v>5</v>
      </c>
      <c r="B4" s="23" t="s">
        <v>6</v>
      </c>
      <c r="C4" s="23" t="s">
        <v>7</v>
      </c>
      <c r="D4" s="23" t="s">
        <v>8</v>
      </c>
      <c r="E4" s="23" t="s">
        <v>9</v>
      </c>
      <c r="F4" s="23" t="s">
        <v>10</v>
      </c>
      <c r="G4" s="23" t="s">
        <v>11</v>
      </c>
      <c r="H4" s="23" t="s">
        <v>12</v>
      </c>
      <c r="I4" s="23" t="s">
        <v>13</v>
      </c>
      <c r="J4" s="23" t="s">
        <v>14</v>
      </c>
      <c r="K4" s="25" t="s">
        <v>15</v>
      </c>
      <c r="L4" s="23" t="s">
        <v>69</v>
      </c>
      <c r="M4" s="23" t="s">
        <v>16</v>
      </c>
      <c r="N4" s="23" t="s">
        <v>68</v>
      </c>
      <c r="O4" s="23" t="s">
        <v>17</v>
      </c>
      <c r="P4" s="23" t="s">
        <v>18</v>
      </c>
    </row>
    <row r="5" spans="1:16" x14ac:dyDescent="0.2">
      <c r="A5" s="1" t="s">
        <v>19</v>
      </c>
      <c r="B5" s="2" t="s">
        <v>20</v>
      </c>
      <c r="C5" s="3" t="s">
        <v>21</v>
      </c>
      <c r="D5" s="4">
        <v>147392500000</v>
      </c>
      <c r="E5" s="4">
        <v>0</v>
      </c>
      <c r="F5" s="4">
        <v>0</v>
      </c>
      <c r="G5" s="4">
        <v>147392500000</v>
      </c>
      <c r="H5" s="4">
        <v>0</v>
      </c>
      <c r="I5" s="4">
        <v>17946363757</v>
      </c>
      <c r="J5" s="4">
        <v>129446136243</v>
      </c>
      <c r="K5" s="26">
        <v>17864363757</v>
      </c>
      <c r="L5" s="13">
        <f>+K5/G5</f>
        <v>0.12120266470139254</v>
      </c>
      <c r="M5" s="4">
        <v>17864363757</v>
      </c>
      <c r="N5" s="13">
        <f>+M5/G5</f>
        <v>0.12120266470139254</v>
      </c>
      <c r="O5" s="4">
        <v>17864363757</v>
      </c>
      <c r="P5" s="4">
        <v>17864363757</v>
      </c>
    </row>
    <row r="6" spans="1:16" ht="20.399999999999999" x14ac:dyDescent="0.2">
      <c r="A6" s="1" t="s">
        <v>22</v>
      </c>
      <c r="B6" s="2" t="s">
        <v>20</v>
      </c>
      <c r="C6" s="3" t="s">
        <v>23</v>
      </c>
      <c r="D6" s="4">
        <v>52193900000</v>
      </c>
      <c r="E6" s="4">
        <v>0</v>
      </c>
      <c r="F6" s="4">
        <v>0</v>
      </c>
      <c r="G6" s="4">
        <v>52193900000</v>
      </c>
      <c r="H6" s="4">
        <v>0</v>
      </c>
      <c r="I6" s="4">
        <v>7256388681</v>
      </c>
      <c r="J6" s="4">
        <v>44937511319</v>
      </c>
      <c r="K6" s="26">
        <v>7256388681</v>
      </c>
      <c r="L6" s="13">
        <f t="shared" ref="L6:L39" si="0">+K6/G6</f>
        <v>0.13902752392520965</v>
      </c>
      <c r="M6" s="4">
        <v>7256388681</v>
      </c>
      <c r="N6" s="13">
        <f t="shared" ref="N6:N39" si="1">+M6/G6</f>
        <v>0.13902752392520965</v>
      </c>
      <c r="O6" s="4">
        <v>7256388681</v>
      </c>
      <c r="P6" s="4">
        <v>7256388681</v>
      </c>
    </row>
    <row r="7" spans="1:16" ht="20.399999999999999" x14ac:dyDescent="0.2">
      <c r="A7" s="1" t="s">
        <v>24</v>
      </c>
      <c r="B7" s="2" t="s">
        <v>20</v>
      </c>
      <c r="C7" s="3" t="s">
        <v>25</v>
      </c>
      <c r="D7" s="4">
        <v>8654100000</v>
      </c>
      <c r="E7" s="4">
        <v>0</v>
      </c>
      <c r="F7" s="4">
        <v>0</v>
      </c>
      <c r="G7" s="4">
        <v>8654100000</v>
      </c>
      <c r="H7" s="4">
        <v>0</v>
      </c>
      <c r="I7" s="4">
        <v>1026311987</v>
      </c>
      <c r="J7" s="4">
        <v>7627788013</v>
      </c>
      <c r="K7" s="26">
        <v>998311987</v>
      </c>
      <c r="L7" s="13">
        <f t="shared" si="0"/>
        <v>0.11535711246692319</v>
      </c>
      <c r="M7" s="4">
        <v>998311987</v>
      </c>
      <c r="N7" s="13">
        <f t="shared" si="1"/>
        <v>0.11535711246692319</v>
      </c>
      <c r="O7" s="4">
        <v>998311987</v>
      </c>
      <c r="P7" s="4">
        <v>998311987</v>
      </c>
    </row>
    <row r="8" spans="1:16" ht="20.399999999999999" x14ac:dyDescent="0.2">
      <c r="A8" s="1" t="s">
        <v>26</v>
      </c>
      <c r="B8" s="2" t="s">
        <v>20</v>
      </c>
      <c r="C8" s="3" t="s">
        <v>27</v>
      </c>
      <c r="D8" s="4">
        <v>22531700000</v>
      </c>
      <c r="E8" s="4">
        <v>0</v>
      </c>
      <c r="F8" s="4">
        <v>0</v>
      </c>
      <c r="G8" s="4">
        <v>22531700000</v>
      </c>
      <c r="H8" s="4">
        <v>22531700000</v>
      </c>
      <c r="I8" s="4">
        <v>0</v>
      </c>
      <c r="J8" s="4">
        <v>0</v>
      </c>
      <c r="K8" s="26">
        <v>0</v>
      </c>
      <c r="L8" s="13">
        <f t="shared" si="0"/>
        <v>0</v>
      </c>
      <c r="M8" s="4">
        <v>0</v>
      </c>
      <c r="N8" s="13">
        <f t="shared" si="1"/>
        <v>0</v>
      </c>
      <c r="O8" s="4">
        <v>0</v>
      </c>
      <c r="P8" s="4">
        <v>0</v>
      </c>
    </row>
    <row r="9" spans="1:16" x14ac:dyDescent="0.2">
      <c r="A9" s="1" t="s">
        <v>28</v>
      </c>
      <c r="B9" s="2" t="s">
        <v>20</v>
      </c>
      <c r="C9" s="3" t="s">
        <v>21</v>
      </c>
      <c r="D9" s="4">
        <v>3906400000</v>
      </c>
      <c r="E9" s="4">
        <v>0</v>
      </c>
      <c r="F9" s="4">
        <v>0</v>
      </c>
      <c r="G9" s="4">
        <v>3906400000</v>
      </c>
      <c r="H9" s="4">
        <v>0</v>
      </c>
      <c r="I9" s="4">
        <v>450733510</v>
      </c>
      <c r="J9" s="4">
        <v>3455666490</v>
      </c>
      <c r="K9" s="26">
        <v>450733510</v>
      </c>
      <c r="L9" s="13">
        <f t="shared" si="0"/>
        <v>0.11538334783944297</v>
      </c>
      <c r="M9" s="4">
        <v>450733510</v>
      </c>
      <c r="N9" s="13">
        <f t="shared" si="1"/>
        <v>0.11538334783944297</v>
      </c>
      <c r="O9" s="4">
        <v>450733510</v>
      </c>
      <c r="P9" s="4">
        <v>450733510</v>
      </c>
    </row>
    <row r="10" spans="1:16" ht="20.399999999999999" x14ac:dyDescent="0.2">
      <c r="A10" s="1" t="s">
        <v>29</v>
      </c>
      <c r="B10" s="2" t="s">
        <v>20</v>
      </c>
      <c r="C10" s="3" t="s">
        <v>23</v>
      </c>
      <c r="D10" s="4">
        <v>1516700000</v>
      </c>
      <c r="E10" s="4">
        <v>0</v>
      </c>
      <c r="F10" s="4">
        <v>0</v>
      </c>
      <c r="G10" s="4">
        <v>1516700000</v>
      </c>
      <c r="H10" s="4">
        <v>0</v>
      </c>
      <c r="I10" s="4">
        <v>189435587</v>
      </c>
      <c r="J10" s="4">
        <v>1327264413</v>
      </c>
      <c r="K10" s="26">
        <v>189435587</v>
      </c>
      <c r="L10" s="13">
        <f t="shared" si="0"/>
        <v>0.12489983978374102</v>
      </c>
      <c r="M10" s="4">
        <v>189435587</v>
      </c>
      <c r="N10" s="13">
        <f t="shared" si="1"/>
        <v>0.12489983978374102</v>
      </c>
      <c r="O10" s="4">
        <v>189435587</v>
      </c>
      <c r="P10" s="4">
        <v>189435587</v>
      </c>
    </row>
    <row r="11" spans="1:16" ht="20.399999999999999" x14ac:dyDescent="0.2">
      <c r="A11" s="1" t="s">
        <v>30</v>
      </c>
      <c r="B11" s="2" t="s">
        <v>20</v>
      </c>
      <c r="C11" s="3" t="s">
        <v>25</v>
      </c>
      <c r="D11" s="4">
        <v>402300000</v>
      </c>
      <c r="E11" s="4">
        <v>0</v>
      </c>
      <c r="F11" s="4">
        <v>0</v>
      </c>
      <c r="G11" s="4">
        <v>402300000</v>
      </c>
      <c r="H11" s="4">
        <v>0</v>
      </c>
      <c r="I11" s="4">
        <v>43082230</v>
      </c>
      <c r="J11" s="4">
        <v>359217770</v>
      </c>
      <c r="K11" s="26">
        <v>43082230</v>
      </c>
      <c r="L11" s="13">
        <f t="shared" si="0"/>
        <v>0.10708980860054686</v>
      </c>
      <c r="M11" s="4">
        <v>43082230</v>
      </c>
      <c r="N11" s="13">
        <f t="shared" si="1"/>
        <v>0.10708980860054686</v>
      </c>
      <c r="O11" s="4">
        <v>43082230</v>
      </c>
      <c r="P11" s="4">
        <v>43082230</v>
      </c>
    </row>
    <row r="12" spans="1:16" ht="20.399999999999999" x14ac:dyDescent="0.2">
      <c r="A12" s="1" t="s">
        <v>31</v>
      </c>
      <c r="B12" s="2" t="s">
        <v>20</v>
      </c>
      <c r="C12" s="3" t="s">
        <v>27</v>
      </c>
      <c r="D12" s="4">
        <v>630300000</v>
      </c>
      <c r="E12" s="4">
        <v>0</v>
      </c>
      <c r="F12" s="4">
        <v>0</v>
      </c>
      <c r="G12" s="4">
        <v>630300000</v>
      </c>
      <c r="H12" s="4">
        <v>630300000</v>
      </c>
      <c r="I12" s="4">
        <v>0</v>
      </c>
      <c r="J12" s="4">
        <v>0</v>
      </c>
      <c r="K12" s="26">
        <v>0</v>
      </c>
      <c r="L12" s="13">
        <f t="shared" si="0"/>
        <v>0</v>
      </c>
      <c r="M12" s="4">
        <v>0</v>
      </c>
      <c r="N12" s="13">
        <f t="shared" si="1"/>
        <v>0</v>
      </c>
      <c r="O12" s="4">
        <v>0</v>
      </c>
      <c r="P12" s="4">
        <v>0</v>
      </c>
    </row>
    <row r="13" spans="1:16" s="15" customFormat="1" ht="13.8" x14ac:dyDescent="0.3">
      <c r="A13" s="35" t="s">
        <v>67</v>
      </c>
      <c r="B13" s="36"/>
      <c r="C13" s="37"/>
      <c r="D13" s="14">
        <f>SUM(D5:D12)</f>
        <v>237227900000</v>
      </c>
      <c r="E13" s="14">
        <f t="shared" ref="E13:P13" si="2">SUM(E5:E12)</f>
        <v>0</v>
      </c>
      <c r="F13" s="14">
        <f t="shared" si="2"/>
        <v>0</v>
      </c>
      <c r="G13" s="14">
        <f t="shared" si="2"/>
        <v>237227900000</v>
      </c>
      <c r="H13" s="14">
        <f t="shared" si="2"/>
        <v>23162000000</v>
      </c>
      <c r="I13" s="14">
        <f t="shared" si="2"/>
        <v>26912315752</v>
      </c>
      <c r="J13" s="14">
        <f t="shared" si="2"/>
        <v>187153584248</v>
      </c>
      <c r="K13" s="27">
        <f t="shared" si="2"/>
        <v>26802315752</v>
      </c>
      <c r="L13" s="16">
        <f t="shared" si="0"/>
        <v>0.1129812966855922</v>
      </c>
      <c r="M13" s="14">
        <f t="shared" si="2"/>
        <v>26802315752</v>
      </c>
      <c r="N13" s="16">
        <f t="shared" si="1"/>
        <v>0.1129812966855922</v>
      </c>
      <c r="O13" s="14">
        <f t="shared" si="2"/>
        <v>26802315752</v>
      </c>
      <c r="P13" s="14">
        <f t="shared" si="2"/>
        <v>26802315752</v>
      </c>
    </row>
    <row r="14" spans="1:16" x14ac:dyDescent="0.2">
      <c r="A14" s="1" t="s">
        <v>32</v>
      </c>
      <c r="B14" s="2" t="s">
        <v>20</v>
      </c>
      <c r="C14" s="3" t="s">
        <v>33</v>
      </c>
      <c r="D14" s="4">
        <v>146928300000</v>
      </c>
      <c r="E14" s="4">
        <v>0</v>
      </c>
      <c r="F14" s="4">
        <v>0</v>
      </c>
      <c r="G14" s="4">
        <v>146928300000</v>
      </c>
      <c r="H14" s="4">
        <v>0</v>
      </c>
      <c r="I14" s="4">
        <v>88825412786.380005</v>
      </c>
      <c r="J14" s="4">
        <v>58102887213.620003</v>
      </c>
      <c r="K14" s="26">
        <v>71676387409.690002</v>
      </c>
      <c r="L14" s="13">
        <f t="shared" si="0"/>
        <v>0.48783241492408203</v>
      </c>
      <c r="M14" s="4">
        <v>7990242793.04</v>
      </c>
      <c r="N14" s="13">
        <f t="shared" si="1"/>
        <v>5.4381918207996691E-2</v>
      </c>
      <c r="O14" s="4">
        <v>7689835486.0500002</v>
      </c>
      <c r="P14" s="4">
        <v>7202309955.4399996</v>
      </c>
    </row>
    <row r="15" spans="1:16" x14ac:dyDescent="0.2">
      <c r="A15" s="1" t="s">
        <v>32</v>
      </c>
      <c r="B15" s="2" t="s">
        <v>34</v>
      </c>
      <c r="C15" s="3" t="s">
        <v>33</v>
      </c>
      <c r="D15" s="4">
        <v>850000000</v>
      </c>
      <c r="E15" s="4">
        <v>0</v>
      </c>
      <c r="F15" s="4">
        <v>0</v>
      </c>
      <c r="G15" s="4">
        <v>850000000</v>
      </c>
      <c r="H15" s="4">
        <v>0</v>
      </c>
      <c r="I15" s="4">
        <v>215000000</v>
      </c>
      <c r="J15" s="4">
        <v>635000000</v>
      </c>
      <c r="K15" s="26">
        <v>5382796</v>
      </c>
      <c r="L15" s="13">
        <f t="shared" si="0"/>
        <v>6.3327011764705886E-3</v>
      </c>
      <c r="M15" s="4">
        <v>5382796</v>
      </c>
      <c r="N15" s="13">
        <f t="shared" si="1"/>
        <v>6.3327011764705886E-3</v>
      </c>
      <c r="O15" s="4">
        <v>5382796</v>
      </c>
      <c r="P15" s="4">
        <v>4059663</v>
      </c>
    </row>
    <row r="16" spans="1:16" s="15" customFormat="1" ht="13.8" x14ac:dyDescent="0.3">
      <c r="A16" s="35" t="s">
        <v>70</v>
      </c>
      <c r="B16" s="36"/>
      <c r="C16" s="37"/>
      <c r="D16" s="14">
        <f>+D15+D14</f>
        <v>147778300000</v>
      </c>
      <c r="E16" s="14">
        <f t="shared" ref="E16:P16" si="3">+E15+E14</f>
        <v>0</v>
      </c>
      <c r="F16" s="14">
        <f t="shared" si="3"/>
        <v>0</v>
      </c>
      <c r="G16" s="14">
        <f t="shared" si="3"/>
        <v>147778300000</v>
      </c>
      <c r="H16" s="14">
        <f t="shared" si="3"/>
        <v>0</v>
      </c>
      <c r="I16" s="14">
        <f t="shared" si="3"/>
        <v>89040412786.380005</v>
      </c>
      <c r="J16" s="14">
        <f t="shared" si="3"/>
        <v>58737887213.620003</v>
      </c>
      <c r="K16" s="27">
        <f t="shared" si="3"/>
        <v>71681770205.690002</v>
      </c>
      <c r="L16" s="20">
        <f t="shared" si="0"/>
        <v>0.48506289628240412</v>
      </c>
      <c r="M16" s="14">
        <f t="shared" si="3"/>
        <v>7995625589.04</v>
      </c>
      <c r="N16" s="20">
        <f t="shared" si="1"/>
        <v>5.410554586864242E-2</v>
      </c>
      <c r="O16" s="14">
        <f t="shared" si="3"/>
        <v>7695218282.0500002</v>
      </c>
      <c r="P16" s="14">
        <f t="shared" si="3"/>
        <v>7206369618.4399996</v>
      </c>
    </row>
    <row r="17" spans="1:17" ht="30.6" x14ac:dyDescent="0.2">
      <c r="A17" s="1" t="s">
        <v>35</v>
      </c>
      <c r="B17" s="2" t="s">
        <v>34</v>
      </c>
      <c r="C17" s="3" t="s">
        <v>36</v>
      </c>
      <c r="D17" s="4">
        <v>81788000000</v>
      </c>
      <c r="E17" s="4">
        <v>0</v>
      </c>
      <c r="F17" s="4">
        <v>0</v>
      </c>
      <c r="G17" s="4">
        <v>81788000000</v>
      </c>
      <c r="H17" s="4">
        <v>0</v>
      </c>
      <c r="I17" s="4">
        <v>9946119714</v>
      </c>
      <c r="J17" s="4">
        <v>71841880286</v>
      </c>
      <c r="K17" s="26">
        <v>9704899587</v>
      </c>
      <c r="L17" s="18">
        <f t="shared" si="0"/>
        <v>0.11865921146133908</v>
      </c>
      <c r="M17" s="17">
        <v>9704899587</v>
      </c>
      <c r="N17" s="18">
        <f t="shared" si="1"/>
        <v>0.11865921146133908</v>
      </c>
      <c r="O17" s="4">
        <v>9704899587</v>
      </c>
      <c r="P17" s="4">
        <v>9704899587</v>
      </c>
    </row>
    <row r="18" spans="1:17" ht="20.399999999999999" x14ac:dyDescent="0.2">
      <c r="A18" s="1" t="s">
        <v>37</v>
      </c>
      <c r="B18" s="2" t="s">
        <v>20</v>
      </c>
      <c r="C18" s="3" t="s">
        <v>38</v>
      </c>
      <c r="D18" s="4">
        <v>98569000000</v>
      </c>
      <c r="E18" s="4">
        <v>0</v>
      </c>
      <c r="F18" s="4">
        <v>0</v>
      </c>
      <c r="G18" s="4">
        <v>98569000000</v>
      </c>
      <c r="H18" s="4">
        <v>98569000000</v>
      </c>
      <c r="I18" s="4">
        <v>0</v>
      </c>
      <c r="J18" s="4">
        <v>0</v>
      </c>
      <c r="K18" s="26">
        <v>0</v>
      </c>
      <c r="L18" s="13">
        <f t="shared" si="0"/>
        <v>0</v>
      </c>
      <c r="M18" s="4">
        <v>0</v>
      </c>
      <c r="N18" s="13">
        <f t="shared" si="1"/>
        <v>0</v>
      </c>
      <c r="O18" s="4">
        <v>0</v>
      </c>
      <c r="P18" s="4">
        <v>0</v>
      </c>
    </row>
    <row r="19" spans="1:17" ht="20.399999999999999" x14ac:dyDescent="0.2">
      <c r="A19" s="1" t="s">
        <v>39</v>
      </c>
      <c r="B19" s="2" t="s">
        <v>20</v>
      </c>
      <c r="C19" s="3" t="s">
        <v>40</v>
      </c>
      <c r="D19" s="4">
        <v>9684600000</v>
      </c>
      <c r="E19" s="4">
        <v>0</v>
      </c>
      <c r="F19" s="4">
        <v>0</v>
      </c>
      <c r="G19" s="4">
        <v>9684600000</v>
      </c>
      <c r="H19" s="4">
        <v>0</v>
      </c>
      <c r="I19" s="4">
        <v>4532042900</v>
      </c>
      <c r="J19" s="4">
        <v>5152557100</v>
      </c>
      <c r="K19" s="26">
        <v>1294869400</v>
      </c>
      <c r="L19" s="13">
        <f t="shared" si="0"/>
        <v>0.13370396299279269</v>
      </c>
      <c r="M19" s="4">
        <v>1294869400</v>
      </c>
      <c r="N19" s="13">
        <f t="shared" si="1"/>
        <v>0.13370396299279269</v>
      </c>
      <c r="O19" s="4">
        <v>1294869400</v>
      </c>
      <c r="P19" s="4">
        <v>1294869400</v>
      </c>
    </row>
    <row r="20" spans="1:17" ht="20.399999999999999" x14ac:dyDescent="0.2">
      <c r="A20" s="1" t="s">
        <v>41</v>
      </c>
      <c r="B20" s="2" t="s">
        <v>20</v>
      </c>
      <c r="C20" s="3" t="s">
        <v>42</v>
      </c>
      <c r="D20" s="4">
        <v>8893200000</v>
      </c>
      <c r="E20" s="4">
        <v>0</v>
      </c>
      <c r="F20" s="4">
        <v>0</v>
      </c>
      <c r="G20" s="4">
        <v>8893200000</v>
      </c>
      <c r="H20" s="4">
        <v>0</v>
      </c>
      <c r="I20" s="4">
        <v>4000000000</v>
      </c>
      <c r="J20" s="4">
        <v>4893200000</v>
      </c>
      <c r="K20" s="26">
        <v>116364000</v>
      </c>
      <c r="L20" s="13">
        <f t="shared" si="0"/>
        <v>1.3084603967075968E-2</v>
      </c>
      <c r="M20" s="4">
        <v>116364000</v>
      </c>
      <c r="N20" s="13">
        <f t="shared" si="1"/>
        <v>1.3084603967075968E-2</v>
      </c>
      <c r="O20" s="4">
        <v>116364000</v>
      </c>
      <c r="P20" s="4">
        <v>42552000</v>
      </c>
    </row>
    <row r="21" spans="1:17" ht="30.6" x14ac:dyDescent="0.2">
      <c r="A21" s="1" t="s">
        <v>43</v>
      </c>
      <c r="B21" s="2" t="s">
        <v>20</v>
      </c>
      <c r="C21" s="3" t="s">
        <v>44</v>
      </c>
      <c r="D21" s="4">
        <v>900000000</v>
      </c>
      <c r="E21" s="4">
        <v>0</v>
      </c>
      <c r="F21" s="4">
        <v>0</v>
      </c>
      <c r="G21" s="4">
        <v>900000000</v>
      </c>
      <c r="H21" s="4">
        <v>0</v>
      </c>
      <c r="I21" s="4">
        <v>177599808</v>
      </c>
      <c r="J21" s="4">
        <v>722400192</v>
      </c>
      <c r="K21" s="26">
        <v>177599808</v>
      </c>
      <c r="L21" s="13">
        <f t="shared" si="0"/>
        <v>0.19733312</v>
      </c>
      <c r="M21" s="4">
        <v>177599808</v>
      </c>
      <c r="N21" s="13">
        <f t="shared" si="1"/>
        <v>0.19733312</v>
      </c>
      <c r="O21" s="4">
        <v>177599808</v>
      </c>
      <c r="P21" s="4">
        <v>177599808</v>
      </c>
    </row>
    <row r="22" spans="1:17" ht="20.399999999999999" x14ac:dyDescent="0.2">
      <c r="A22" s="1" t="s">
        <v>45</v>
      </c>
      <c r="B22" s="2" t="s">
        <v>20</v>
      </c>
      <c r="C22" s="3" t="s">
        <v>46</v>
      </c>
      <c r="D22" s="4">
        <v>59000000</v>
      </c>
      <c r="E22" s="4">
        <v>0</v>
      </c>
      <c r="F22" s="4">
        <v>0</v>
      </c>
      <c r="G22" s="4">
        <v>59000000</v>
      </c>
      <c r="H22" s="4">
        <v>0</v>
      </c>
      <c r="I22" s="4">
        <v>0</v>
      </c>
      <c r="J22" s="4">
        <v>59000000</v>
      </c>
      <c r="K22" s="26">
        <v>0</v>
      </c>
      <c r="L22" s="13">
        <f t="shared" si="0"/>
        <v>0</v>
      </c>
      <c r="M22" s="4">
        <v>0</v>
      </c>
      <c r="N22" s="13">
        <f t="shared" si="1"/>
        <v>0</v>
      </c>
      <c r="O22" s="4">
        <v>0</v>
      </c>
      <c r="P22" s="4">
        <v>0</v>
      </c>
    </row>
    <row r="23" spans="1:17" ht="30.6" x14ac:dyDescent="0.2">
      <c r="A23" s="1" t="s">
        <v>47</v>
      </c>
      <c r="B23" s="2" t="s">
        <v>20</v>
      </c>
      <c r="C23" s="3" t="s">
        <v>48</v>
      </c>
      <c r="D23" s="4">
        <v>268000000</v>
      </c>
      <c r="E23" s="4">
        <v>0</v>
      </c>
      <c r="F23" s="4">
        <v>0</v>
      </c>
      <c r="G23" s="4">
        <v>268000000</v>
      </c>
      <c r="H23" s="4">
        <v>0</v>
      </c>
      <c r="I23" s="4">
        <v>250000000</v>
      </c>
      <c r="J23" s="4">
        <v>18000000</v>
      </c>
      <c r="K23" s="26">
        <v>0</v>
      </c>
      <c r="L23" s="13">
        <f t="shared" si="0"/>
        <v>0</v>
      </c>
      <c r="M23" s="4">
        <v>0</v>
      </c>
      <c r="N23" s="13">
        <f t="shared" si="1"/>
        <v>0</v>
      </c>
      <c r="O23" s="4">
        <v>0</v>
      </c>
      <c r="P23" s="4">
        <v>0</v>
      </c>
    </row>
    <row r="24" spans="1:17" x14ac:dyDescent="0.2">
      <c r="A24" s="1" t="s">
        <v>49</v>
      </c>
      <c r="B24" s="2" t="s">
        <v>20</v>
      </c>
      <c r="C24" s="3" t="s">
        <v>50</v>
      </c>
      <c r="D24" s="4">
        <v>52767500000</v>
      </c>
      <c r="E24" s="4">
        <v>0</v>
      </c>
      <c r="F24" s="4">
        <v>0</v>
      </c>
      <c r="G24" s="4">
        <v>52767500000</v>
      </c>
      <c r="H24" s="4">
        <v>0</v>
      </c>
      <c r="I24" s="4">
        <v>86738199</v>
      </c>
      <c r="J24" s="4">
        <v>52680761801</v>
      </c>
      <c r="K24" s="26">
        <v>86738199</v>
      </c>
      <c r="L24" s="13">
        <f t="shared" si="0"/>
        <v>1.643780717297579E-3</v>
      </c>
      <c r="M24" s="4">
        <v>86738199</v>
      </c>
      <c r="N24" s="13">
        <f t="shared" si="1"/>
        <v>1.643780717297579E-3</v>
      </c>
      <c r="O24" s="4">
        <v>86738199</v>
      </c>
      <c r="P24" s="4">
        <v>86738199</v>
      </c>
    </row>
    <row r="25" spans="1:17" x14ac:dyDescent="0.2">
      <c r="A25" s="1" t="s">
        <v>49</v>
      </c>
      <c r="B25" s="2" t="s">
        <v>51</v>
      </c>
      <c r="C25" s="3" t="s">
        <v>50</v>
      </c>
      <c r="D25" s="4">
        <v>39365000000</v>
      </c>
      <c r="E25" s="4">
        <v>0</v>
      </c>
      <c r="F25" s="4">
        <v>0</v>
      </c>
      <c r="G25" s="4">
        <v>39365000000</v>
      </c>
      <c r="H25" s="4">
        <v>0</v>
      </c>
      <c r="I25" s="4">
        <v>795201496.04999995</v>
      </c>
      <c r="J25" s="4">
        <v>38569798503.949997</v>
      </c>
      <c r="K25" s="26">
        <v>41945625.770000003</v>
      </c>
      <c r="L25" s="13">
        <f t="shared" si="0"/>
        <v>1.0655563513273212E-3</v>
      </c>
      <c r="M25" s="4">
        <v>41945625.770000003</v>
      </c>
      <c r="N25" s="13">
        <f t="shared" si="1"/>
        <v>1.0655563513273212E-3</v>
      </c>
      <c r="O25" s="4">
        <v>41945625.770000003</v>
      </c>
      <c r="P25" s="4">
        <v>41945625.770000003</v>
      </c>
    </row>
    <row r="26" spans="1:17" s="15" customFormat="1" ht="13.8" x14ac:dyDescent="0.3">
      <c r="A26" s="35" t="s">
        <v>71</v>
      </c>
      <c r="B26" s="36"/>
      <c r="C26" s="37"/>
      <c r="D26" s="14">
        <f>SUM(D17:D25)</f>
        <v>292294300000</v>
      </c>
      <c r="E26" s="14"/>
      <c r="F26" s="14"/>
      <c r="G26" s="14">
        <f t="shared" ref="G26:P26" si="4">SUM(G17:G25)</f>
        <v>292294300000</v>
      </c>
      <c r="H26" s="14">
        <f t="shared" si="4"/>
        <v>98569000000</v>
      </c>
      <c r="I26" s="14">
        <f t="shared" si="4"/>
        <v>19787702117.049999</v>
      </c>
      <c r="J26" s="14">
        <f t="shared" si="4"/>
        <v>173937597882.95001</v>
      </c>
      <c r="K26" s="27">
        <f t="shared" si="4"/>
        <v>11422416619.77</v>
      </c>
      <c r="L26" s="16">
        <f t="shared" si="0"/>
        <v>3.9078478847415089E-2</v>
      </c>
      <c r="M26" s="14">
        <f t="shared" si="4"/>
        <v>11422416619.77</v>
      </c>
      <c r="N26" s="16">
        <f t="shared" si="1"/>
        <v>3.9078478847415089E-2</v>
      </c>
      <c r="O26" s="14">
        <f t="shared" si="4"/>
        <v>11422416619.77</v>
      </c>
      <c r="P26" s="14">
        <f t="shared" si="4"/>
        <v>11348604619.77</v>
      </c>
    </row>
    <row r="27" spans="1:17" x14ac:dyDescent="0.2">
      <c r="A27" s="1" t="s">
        <v>52</v>
      </c>
      <c r="B27" s="2" t="s">
        <v>20</v>
      </c>
      <c r="C27" s="3" t="s">
        <v>53</v>
      </c>
      <c r="D27" s="4">
        <v>3427800000</v>
      </c>
      <c r="E27" s="4">
        <v>0</v>
      </c>
      <c r="F27" s="4">
        <v>0</v>
      </c>
      <c r="G27" s="4">
        <v>3427800000</v>
      </c>
      <c r="H27" s="4">
        <v>0</v>
      </c>
      <c r="I27" s="4">
        <v>2987840022</v>
      </c>
      <c r="J27" s="4">
        <v>439959978</v>
      </c>
      <c r="K27" s="26">
        <v>2965073762</v>
      </c>
      <c r="L27" s="13">
        <f t="shared" si="0"/>
        <v>0.86500780733998484</v>
      </c>
      <c r="M27" s="4">
        <v>2948395980</v>
      </c>
      <c r="N27" s="13">
        <f t="shared" si="1"/>
        <v>0.86014235953089446</v>
      </c>
      <c r="O27" s="4">
        <v>2948395980</v>
      </c>
      <c r="P27" s="4">
        <v>2925712338</v>
      </c>
    </row>
    <row r="28" spans="1:17" x14ac:dyDescent="0.2">
      <c r="A28" s="1" t="s">
        <v>54</v>
      </c>
      <c r="B28" s="2" t="s">
        <v>20</v>
      </c>
      <c r="C28" s="3" t="s">
        <v>55</v>
      </c>
      <c r="D28" s="4">
        <v>1555500000</v>
      </c>
      <c r="E28" s="4">
        <v>0</v>
      </c>
      <c r="F28" s="4">
        <v>0</v>
      </c>
      <c r="G28" s="4">
        <v>1555500000</v>
      </c>
      <c r="H28" s="4">
        <v>0</v>
      </c>
      <c r="I28" s="4">
        <v>0</v>
      </c>
      <c r="J28" s="4">
        <v>1555500000</v>
      </c>
      <c r="K28" s="26">
        <v>0</v>
      </c>
      <c r="L28" s="13">
        <f t="shared" si="0"/>
        <v>0</v>
      </c>
      <c r="M28" s="4">
        <v>0</v>
      </c>
      <c r="N28" s="13">
        <f t="shared" si="1"/>
        <v>0</v>
      </c>
      <c r="O28" s="4">
        <v>0</v>
      </c>
      <c r="P28" s="4">
        <v>0</v>
      </c>
    </row>
    <row r="29" spans="1:17" s="15" customFormat="1" ht="29.25" customHeight="1" x14ac:dyDescent="0.3">
      <c r="A29" s="38" t="s">
        <v>75</v>
      </c>
      <c r="B29" s="39"/>
      <c r="C29" s="40"/>
      <c r="D29" s="14">
        <f>+D28+D27</f>
        <v>4983300000</v>
      </c>
      <c r="E29" s="14">
        <f t="shared" ref="E29:Q29" si="5">+E28+E27</f>
        <v>0</v>
      </c>
      <c r="F29" s="14">
        <f t="shared" si="5"/>
        <v>0</v>
      </c>
      <c r="G29" s="14">
        <f t="shared" si="5"/>
        <v>4983300000</v>
      </c>
      <c r="H29" s="14">
        <f t="shared" si="5"/>
        <v>0</v>
      </c>
      <c r="I29" s="14">
        <f t="shared" si="5"/>
        <v>2987840022</v>
      </c>
      <c r="J29" s="14">
        <f t="shared" si="5"/>
        <v>1995459978</v>
      </c>
      <c r="K29" s="27">
        <f t="shared" si="5"/>
        <v>2965073762</v>
      </c>
      <c r="L29" s="16">
        <f t="shared" si="0"/>
        <v>0.59500205927798844</v>
      </c>
      <c r="M29" s="14">
        <f t="shared" si="5"/>
        <v>2948395980</v>
      </c>
      <c r="N29" s="16">
        <f t="shared" si="1"/>
        <v>0.59165532478478122</v>
      </c>
      <c r="O29" s="14">
        <f t="shared" si="5"/>
        <v>2948395980</v>
      </c>
      <c r="P29" s="14">
        <f t="shared" si="5"/>
        <v>2925712338</v>
      </c>
      <c r="Q29" s="14">
        <f t="shared" si="5"/>
        <v>0</v>
      </c>
    </row>
    <row r="30" spans="1:17" s="15" customFormat="1" ht="15" customHeight="1" x14ac:dyDescent="0.3">
      <c r="A30" s="38" t="s">
        <v>72</v>
      </c>
      <c r="B30" s="39"/>
      <c r="C30" s="40"/>
      <c r="D30" s="14">
        <f>+D29+D26+D16+D13</f>
        <v>682283800000</v>
      </c>
      <c r="E30" s="14"/>
      <c r="F30" s="14"/>
      <c r="G30" s="14">
        <f t="shared" ref="G30:P30" si="6">+G29+G26+G16+G13</f>
        <v>682283800000</v>
      </c>
      <c r="H30" s="14">
        <f t="shared" si="6"/>
        <v>121731000000</v>
      </c>
      <c r="I30" s="14">
        <f t="shared" si="6"/>
        <v>138728270677.42999</v>
      </c>
      <c r="J30" s="14">
        <f t="shared" si="6"/>
        <v>421824529322.57001</v>
      </c>
      <c r="K30" s="27">
        <f t="shared" si="6"/>
        <v>112871576339.46001</v>
      </c>
      <c r="L30" s="16">
        <f t="shared" si="0"/>
        <v>0.16543200401278765</v>
      </c>
      <c r="M30" s="14">
        <f t="shared" si="6"/>
        <v>49168753940.809998</v>
      </c>
      <c r="N30" s="16">
        <f t="shared" si="1"/>
        <v>7.206495880571985E-2</v>
      </c>
      <c r="O30" s="14">
        <f t="shared" si="6"/>
        <v>48868346633.82</v>
      </c>
      <c r="P30" s="14">
        <f t="shared" si="6"/>
        <v>48283002328.209999</v>
      </c>
      <c r="Q30" s="21"/>
    </row>
    <row r="31" spans="1:17" ht="40.799999999999997" x14ac:dyDescent="0.2">
      <c r="A31" s="1" t="s">
        <v>56</v>
      </c>
      <c r="B31" s="2" t="s">
        <v>20</v>
      </c>
      <c r="C31" s="3" t="s">
        <v>57</v>
      </c>
      <c r="D31" s="4">
        <v>15070568600</v>
      </c>
      <c r="E31" s="4">
        <v>0</v>
      </c>
      <c r="F31" s="4">
        <v>0</v>
      </c>
      <c r="G31" s="4">
        <v>15070568600</v>
      </c>
      <c r="H31" s="4">
        <v>0</v>
      </c>
      <c r="I31" s="4">
        <v>11316393205</v>
      </c>
      <c r="J31" s="4">
        <v>3754175395</v>
      </c>
      <c r="K31" s="26">
        <v>9119473898</v>
      </c>
      <c r="L31" s="13">
        <f t="shared" si="0"/>
        <v>0.60511810403756094</v>
      </c>
      <c r="M31" s="4">
        <v>447928425</v>
      </c>
      <c r="N31" s="13">
        <f t="shared" si="1"/>
        <v>2.972206536387751E-2</v>
      </c>
      <c r="O31" s="4">
        <v>391648009</v>
      </c>
      <c r="P31" s="4">
        <v>344737845</v>
      </c>
    </row>
    <row r="32" spans="1:17" ht="40.799999999999997" x14ac:dyDescent="0.2">
      <c r="A32" s="1" t="s">
        <v>58</v>
      </c>
      <c r="B32" s="2" t="s">
        <v>59</v>
      </c>
      <c r="C32" s="3" t="s">
        <v>60</v>
      </c>
      <c r="D32" s="4">
        <v>12000000000</v>
      </c>
      <c r="E32" s="4">
        <v>0</v>
      </c>
      <c r="F32" s="4">
        <v>0</v>
      </c>
      <c r="G32" s="4">
        <v>12000000000</v>
      </c>
      <c r="H32" s="4">
        <v>0</v>
      </c>
      <c r="I32" s="4">
        <v>245558400</v>
      </c>
      <c r="J32" s="4">
        <v>11754441600</v>
      </c>
      <c r="K32" s="26">
        <v>245558400</v>
      </c>
      <c r="L32" s="13">
        <f t="shared" si="0"/>
        <v>2.0463200000000001E-2</v>
      </c>
      <c r="M32" s="4">
        <v>0</v>
      </c>
      <c r="N32" s="13">
        <f t="shared" si="1"/>
        <v>0</v>
      </c>
      <c r="O32" s="4">
        <v>0</v>
      </c>
      <c r="P32" s="4">
        <v>0</v>
      </c>
    </row>
    <row r="33" spans="1:16" ht="40.799999999999997" x14ac:dyDescent="0.2">
      <c r="A33" s="1" t="s">
        <v>58</v>
      </c>
      <c r="B33" s="2" t="s">
        <v>20</v>
      </c>
      <c r="C33" s="3" t="s">
        <v>60</v>
      </c>
      <c r="D33" s="4">
        <v>8186425298</v>
      </c>
      <c r="E33" s="4">
        <v>0</v>
      </c>
      <c r="F33" s="4">
        <v>0</v>
      </c>
      <c r="G33" s="4">
        <v>8186425298</v>
      </c>
      <c r="H33" s="4">
        <v>0</v>
      </c>
      <c r="I33" s="4">
        <v>3174990935</v>
      </c>
      <c r="J33" s="4">
        <v>5011434363</v>
      </c>
      <c r="K33" s="26">
        <v>2655359881</v>
      </c>
      <c r="L33" s="13">
        <f t="shared" si="0"/>
        <v>0.32436134018699503</v>
      </c>
      <c r="M33" s="4">
        <v>100050881</v>
      </c>
      <c r="N33" s="13">
        <f t="shared" si="1"/>
        <v>1.2221559149198261E-2</v>
      </c>
      <c r="O33" s="4">
        <v>94817482</v>
      </c>
      <c r="P33" s="4">
        <v>77890122</v>
      </c>
    </row>
    <row r="34" spans="1:16" ht="30.6" x14ac:dyDescent="0.2">
      <c r="A34" s="1" t="s">
        <v>61</v>
      </c>
      <c r="B34" s="2" t="s">
        <v>20</v>
      </c>
      <c r="C34" s="3" t="s">
        <v>62</v>
      </c>
      <c r="D34" s="4">
        <v>33536785131</v>
      </c>
      <c r="E34" s="4">
        <v>0</v>
      </c>
      <c r="F34" s="4">
        <v>0</v>
      </c>
      <c r="G34" s="4">
        <v>33536785131</v>
      </c>
      <c r="H34" s="4">
        <v>0</v>
      </c>
      <c r="I34" s="4">
        <v>5535037697</v>
      </c>
      <c r="J34" s="4">
        <v>28001747434</v>
      </c>
      <c r="K34" s="26">
        <v>0</v>
      </c>
      <c r="L34" s="13">
        <f t="shared" si="0"/>
        <v>0</v>
      </c>
      <c r="M34" s="4">
        <v>0</v>
      </c>
      <c r="N34" s="13">
        <f t="shared" si="1"/>
        <v>0</v>
      </c>
      <c r="O34" s="4">
        <v>0</v>
      </c>
      <c r="P34" s="4">
        <v>0</v>
      </c>
    </row>
    <row r="35" spans="1:16" ht="40.799999999999997" x14ac:dyDescent="0.2">
      <c r="A35" s="1" t="s">
        <v>63</v>
      </c>
      <c r="B35" s="2" t="s">
        <v>20</v>
      </c>
      <c r="C35" s="3" t="s">
        <v>64</v>
      </c>
      <c r="D35" s="4">
        <v>63319764661</v>
      </c>
      <c r="E35" s="4">
        <v>0</v>
      </c>
      <c r="F35" s="4">
        <v>0</v>
      </c>
      <c r="G35" s="4">
        <v>63319764661</v>
      </c>
      <c r="H35" s="4">
        <v>0</v>
      </c>
      <c r="I35" s="4">
        <v>28791487938.77</v>
      </c>
      <c r="J35" s="4">
        <v>34528276722.230003</v>
      </c>
      <c r="K35" s="26">
        <v>20541296942.77</v>
      </c>
      <c r="L35" s="13">
        <f t="shared" si="0"/>
        <v>0.32440576892134004</v>
      </c>
      <c r="M35" s="4">
        <v>11885755524</v>
      </c>
      <c r="N35" s="13">
        <f t="shared" si="1"/>
        <v>0.18771003947398895</v>
      </c>
      <c r="O35" s="4">
        <v>118855150</v>
      </c>
      <c r="P35" s="4">
        <v>92493950</v>
      </c>
    </row>
    <row r="36" spans="1:16" ht="40.799999999999997" x14ac:dyDescent="0.2">
      <c r="A36" s="1" t="s">
        <v>65</v>
      </c>
      <c r="B36" s="2" t="s">
        <v>20</v>
      </c>
      <c r="C36" s="3" t="s">
        <v>64</v>
      </c>
      <c r="D36" s="4">
        <v>20225300946</v>
      </c>
      <c r="E36" s="4">
        <v>0</v>
      </c>
      <c r="F36" s="4">
        <v>0</v>
      </c>
      <c r="G36" s="4">
        <v>20225300946</v>
      </c>
      <c r="H36" s="4">
        <v>0</v>
      </c>
      <c r="I36" s="4">
        <v>7739290450</v>
      </c>
      <c r="J36" s="4">
        <v>12486010496</v>
      </c>
      <c r="K36" s="26">
        <v>6522563647</v>
      </c>
      <c r="L36" s="13">
        <f t="shared" si="0"/>
        <v>0.32249525801444162</v>
      </c>
      <c r="M36" s="4">
        <v>345810315</v>
      </c>
      <c r="N36" s="13">
        <f t="shared" si="1"/>
        <v>1.7097907018703305E-2</v>
      </c>
      <c r="O36" s="4">
        <v>330323255</v>
      </c>
      <c r="P36" s="4">
        <v>287515881</v>
      </c>
    </row>
    <row r="37" spans="1:16" ht="30.6" x14ac:dyDescent="0.2">
      <c r="A37" s="1" t="s">
        <v>66</v>
      </c>
      <c r="B37" s="2" t="s">
        <v>20</v>
      </c>
      <c r="C37" s="3" t="s">
        <v>62</v>
      </c>
      <c r="D37" s="4">
        <v>1500000000</v>
      </c>
      <c r="E37" s="4">
        <v>0</v>
      </c>
      <c r="F37" s="4">
        <v>0</v>
      </c>
      <c r="G37" s="4">
        <v>1500000000</v>
      </c>
      <c r="H37" s="4">
        <v>0</v>
      </c>
      <c r="I37" s="4">
        <v>1220193210</v>
      </c>
      <c r="J37" s="4">
        <v>279806790</v>
      </c>
      <c r="K37" s="26">
        <v>934789740</v>
      </c>
      <c r="L37" s="13">
        <f t="shared" si="0"/>
        <v>0.62319316000000002</v>
      </c>
      <c r="M37" s="4">
        <v>108370919</v>
      </c>
      <c r="N37" s="13">
        <f t="shared" si="1"/>
        <v>7.2247279333333331E-2</v>
      </c>
      <c r="O37" s="4">
        <v>108370919</v>
      </c>
      <c r="P37" s="4">
        <v>100504611</v>
      </c>
    </row>
    <row r="38" spans="1:16" s="12" customFormat="1" ht="13.8" x14ac:dyDescent="0.3">
      <c r="A38" s="32" t="s">
        <v>73</v>
      </c>
      <c r="B38" s="33"/>
      <c r="C38" s="34"/>
      <c r="D38" s="11">
        <f>SUM(D31:D37)</f>
        <v>153838844636</v>
      </c>
      <c r="E38" s="11">
        <v>0</v>
      </c>
      <c r="F38" s="11">
        <v>0</v>
      </c>
      <c r="G38" s="11">
        <f t="shared" ref="G38:P38" si="7">SUM(G31:G37)</f>
        <v>153838844636</v>
      </c>
      <c r="H38" s="11">
        <f t="shared" si="7"/>
        <v>0</v>
      </c>
      <c r="I38" s="11">
        <f t="shared" si="7"/>
        <v>58022951835.770004</v>
      </c>
      <c r="J38" s="11">
        <f t="shared" si="7"/>
        <v>95815892800.230011</v>
      </c>
      <c r="K38" s="28">
        <f t="shared" si="7"/>
        <v>40019042508.770004</v>
      </c>
      <c r="L38" s="19">
        <f t="shared" si="0"/>
        <v>0.26013613533993679</v>
      </c>
      <c r="M38" s="11">
        <f t="shared" si="7"/>
        <v>12887916064</v>
      </c>
      <c r="N38" s="19">
        <f t="shared" si="1"/>
        <v>8.3775434575670785E-2</v>
      </c>
      <c r="O38" s="11">
        <f t="shared" si="7"/>
        <v>1044014815</v>
      </c>
      <c r="P38" s="11">
        <f t="shared" si="7"/>
        <v>903142409</v>
      </c>
    </row>
    <row r="39" spans="1:16" s="12" customFormat="1" ht="13.8" x14ac:dyDescent="0.3">
      <c r="A39" s="8" t="s">
        <v>1</v>
      </c>
      <c r="B39" s="9" t="s">
        <v>1</v>
      </c>
      <c r="C39" s="10" t="s">
        <v>1</v>
      </c>
      <c r="D39" s="22">
        <f>+D38+D30</f>
        <v>836122644636</v>
      </c>
      <c r="E39" s="22">
        <f t="shared" ref="E39:F39" si="8">+E38+E30</f>
        <v>0</v>
      </c>
      <c r="F39" s="22">
        <f t="shared" si="8"/>
        <v>0</v>
      </c>
      <c r="G39" s="22">
        <f t="shared" ref="G39:P39" si="9">+G38+G30</f>
        <v>836122644636</v>
      </c>
      <c r="H39" s="22">
        <f t="shared" si="9"/>
        <v>121731000000</v>
      </c>
      <c r="I39" s="22">
        <f t="shared" si="9"/>
        <v>196751222513.20001</v>
      </c>
      <c r="J39" s="22">
        <f t="shared" si="9"/>
        <v>517640422122.80005</v>
      </c>
      <c r="K39" s="29">
        <f t="shared" si="9"/>
        <v>152890618848.23001</v>
      </c>
      <c r="L39" s="19">
        <f t="shared" si="0"/>
        <v>0.18285668954079082</v>
      </c>
      <c r="M39" s="22">
        <f t="shared" si="9"/>
        <v>62056670004.809998</v>
      </c>
      <c r="N39" s="19">
        <f t="shared" si="1"/>
        <v>7.4219578195763289E-2</v>
      </c>
      <c r="O39" s="22">
        <f t="shared" si="9"/>
        <v>49912361448.82</v>
      </c>
      <c r="P39" s="22">
        <f t="shared" si="9"/>
        <v>49186144737.209999</v>
      </c>
    </row>
    <row r="40" spans="1:16" ht="33.9" customHeight="1" x14ac:dyDescent="0.2"/>
  </sheetData>
  <mergeCells count="6">
    <mergeCell ref="A38:C38"/>
    <mergeCell ref="A13:C13"/>
    <mergeCell ref="A16:C16"/>
    <mergeCell ref="A26:C26"/>
    <mergeCell ref="A29:C29"/>
    <mergeCell ref="A30:C30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ignoredErrors>
    <ignoredError sqref="B31:C36 B37 B5:C12 B14:C15 B17:C25 B27:C28" numberStoredAsText="1"/>
    <ignoredError sqref="L31:N37 L13:N15 N16 L16 O26 L17:N28 M29 L38:N38 L39:N39 L29:L30 N29:N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 nivel de decreto 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Hector Hernan Salinas Soto</cp:lastModifiedBy>
  <dcterms:created xsi:type="dcterms:W3CDTF">2024-03-14T16:54:56Z</dcterms:created>
  <dcterms:modified xsi:type="dcterms:W3CDTF">2024-04-11T20:07:20Z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